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<sst xmlns="http://schemas.openxmlformats.org/spreadsheetml/2006/main" count="57" uniqueCount="54">
  <si>
    <t>FIXED EPENDITURES</t>
  </si>
  <si>
    <t>WACOPS</t>
  </si>
  <si>
    <t>Property Insurance</t>
  </si>
  <si>
    <t>Water/Sewer Bill</t>
  </si>
  <si>
    <t>PORAC Legal fund</t>
  </si>
  <si>
    <t>TOTAL FIXED EXPENDITURES:</t>
  </si>
  <si>
    <t>OPERATING EXPENSES</t>
  </si>
  <si>
    <t>Accounting Expenses</t>
  </si>
  <si>
    <t>Taxes &amp; Licenses</t>
  </si>
  <si>
    <t>Conferences &amp; Meetings</t>
  </si>
  <si>
    <t>Eboard Salaries</t>
  </si>
  <si>
    <t>Eboard/WACOPS Rep Dues</t>
  </si>
  <si>
    <t>Training</t>
  </si>
  <si>
    <t>TOTAL OPERATING EXPENSES:</t>
  </si>
  <si>
    <t>BUDGET REQUESTS</t>
  </si>
  <si>
    <t>EPD Choir</t>
  </si>
  <si>
    <t>Retirement Dinner</t>
  </si>
  <si>
    <t>Skating Party</t>
  </si>
  <si>
    <t>Miscellaneous</t>
  </si>
  <si>
    <t>CHARITABLE CONTRIBUTIONS</t>
  </si>
  <si>
    <t>Senior Dinner</t>
  </si>
  <si>
    <t>Chaplain's Fund</t>
  </si>
  <si>
    <t>EPOA Scholarship Fund</t>
  </si>
  <si>
    <t>Boys &amp; Girls Club</t>
  </si>
  <si>
    <t>Washington LEM Fund</t>
  </si>
  <si>
    <t>Misc. Charitable Donations</t>
  </si>
  <si>
    <t>TOTAL BUDGET REQUESTS:</t>
  </si>
  <si>
    <t>TOTAL CHARITABLE CONTRIBUTIONS</t>
  </si>
  <si>
    <t>ANNUAL TOTALS</t>
  </si>
  <si>
    <t>% Variance</t>
  </si>
  <si>
    <t>Summer Family BBQ</t>
  </si>
  <si>
    <r>
      <rPr>
        <b/>
        <sz val="16"/>
        <color indexed="10"/>
        <rFont val="Times New Roman"/>
        <family val="1"/>
      </rPr>
      <t>Over</t>
    </r>
    <r>
      <rPr>
        <b/>
        <sz val="16"/>
        <color indexed="8"/>
        <rFont val="Times New Roman"/>
        <family val="1"/>
      </rPr>
      <t>/(Under)</t>
    </r>
  </si>
  <si>
    <t xml:space="preserve"> </t>
  </si>
  <si>
    <t>Meeting Food/Beverages</t>
  </si>
  <si>
    <t>Safe Place (aka Hand in Hand)</t>
  </si>
  <si>
    <t>Legal Expenses</t>
  </si>
  <si>
    <t>Shop with a Cop</t>
  </si>
  <si>
    <t>Easter Egg Hunt</t>
  </si>
  <si>
    <t>Friendship Fund</t>
  </si>
  <si>
    <t>2017 Budget</t>
  </si>
  <si>
    <r>
      <t xml:space="preserve">Office Expenses </t>
    </r>
    <r>
      <rPr>
        <sz val="10"/>
        <color indexed="8"/>
        <rFont val="Times New Roman"/>
        <family val="1"/>
      </rPr>
      <t>(*Includes proposed $2,000 for EPOA signage)</t>
    </r>
  </si>
  <si>
    <t>EPOA Competition Shooting Team</t>
  </si>
  <si>
    <t>EPOA 2018 FINALIZED BUDGET</t>
  </si>
  <si>
    <t>2017 Actual</t>
  </si>
  <si>
    <t>2018 Budget</t>
  </si>
  <si>
    <t>Meeting Drawing ($100 per meeting)</t>
  </si>
  <si>
    <t>(Based on 180 officers)</t>
  </si>
  <si>
    <r>
      <t>Building Maint/Supplies</t>
    </r>
    <r>
      <rPr>
        <sz val="10"/>
        <color indexed="8"/>
        <rFont val="Times New Roman"/>
        <family val="1"/>
      </rPr>
      <t xml:space="preserve"> (*Includes interior/exterior paint)</t>
    </r>
  </si>
  <si>
    <t>Social Media Expenses</t>
  </si>
  <si>
    <t>Everett Little League Sponsorship</t>
  </si>
  <si>
    <t>CONTRACT YEAR ADDITIONAL EXPENSES</t>
  </si>
  <si>
    <t>Food/Beverages</t>
  </si>
  <si>
    <t>Office Supplies (hand outs, contract hard copies, etc.)</t>
  </si>
  <si>
    <t>TOTAL CONTRACT YEAR ADD EXPENSES: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</si>
</sst>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i/>
      <sz val="3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i/>
      <sz val="36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8" fontId="46" fillId="0" borderId="0" xfId="0" applyNumberFormat="1" applyFont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4" fillId="0" borderId="11" xfId="0" applyFont="1" applyBorder="1" applyAlignment="1">
      <alignment/>
    </xf>
    <xf numFmtId="0" fontId="48" fillId="0" borderId="11" xfId="0" applyFont="1" applyBorder="1" applyAlignment="1">
      <alignment horizontal="center"/>
    </xf>
    <xf numFmtId="8" fontId="49" fillId="0" borderId="11" xfId="0" applyNumberFormat="1" applyFont="1" applyBorder="1" applyAlignment="1">
      <alignment horizontal="right"/>
    </xf>
    <xf numFmtId="0" fontId="48" fillId="0" borderId="12" xfId="0" applyFont="1" applyBorder="1" applyAlignment="1">
      <alignment horizontal="right"/>
    </xf>
    <xf numFmtId="0" fontId="44" fillId="0" borderId="12" xfId="0" applyFont="1" applyBorder="1" applyAlignment="1">
      <alignment/>
    </xf>
    <xf numFmtId="8" fontId="49" fillId="0" borderId="12" xfId="0" applyNumberFormat="1" applyFont="1" applyBorder="1" applyAlignment="1">
      <alignment horizontal="right"/>
    </xf>
    <xf numFmtId="9" fontId="46" fillId="0" borderId="0" xfId="0" applyNumberFormat="1" applyFont="1" applyAlignment="1">
      <alignment horizontal="center"/>
    </xf>
    <xf numFmtId="9" fontId="49" fillId="0" borderId="11" xfId="0" applyNumberFormat="1" applyFont="1" applyBorder="1" applyAlignment="1">
      <alignment horizontal="center"/>
    </xf>
    <xf numFmtId="8" fontId="46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9" fontId="49" fillId="0" borderId="12" xfId="0" applyNumberFormat="1" applyFont="1" applyBorder="1" applyAlignment="1">
      <alignment horizontal="center"/>
    </xf>
    <xf numFmtId="39" fontId="44" fillId="0" borderId="0" xfId="0" applyNumberFormat="1" applyFont="1" applyAlignment="1">
      <alignment/>
    </xf>
    <xf numFmtId="39" fontId="48" fillId="0" borderId="11" xfId="0" applyNumberFormat="1" applyFont="1" applyBorder="1" applyAlignment="1">
      <alignment horizontal="center"/>
    </xf>
    <xf numFmtId="39" fontId="46" fillId="0" borderId="0" xfId="0" applyNumberFormat="1" applyFont="1" applyFill="1" applyAlignment="1">
      <alignment/>
    </xf>
    <xf numFmtId="39" fontId="49" fillId="0" borderId="11" xfId="0" applyNumberFormat="1" applyFont="1" applyBorder="1" applyAlignment="1">
      <alignment horizontal="right"/>
    </xf>
    <xf numFmtId="39" fontId="50" fillId="0" borderId="0" xfId="0" applyNumberFormat="1" applyFont="1" applyFill="1" applyAlignment="1">
      <alignment/>
    </xf>
    <xf numFmtId="39" fontId="4" fillId="0" borderId="0" xfId="0" applyNumberFormat="1" applyFont="1" applyFill="1" applyAlignment="1">
      <alignment/>
    </xf>
    <xf numFmtId="0" fontId="46" fillId="33" borderId="0" xfId="0" applyFont="1" applyFill="1" applyAlignment="1">
      <alignment/>
    </xf>
    <xf numFmtId="0" fontId="44" fillId="33" borderId="0" xfId="0" applyFont="1" applyFill="1" applyAlignment="1">
      <alignment/>
    </xf>
    <xf numFmtId="8" fontId="46" fillId="33" borderId="0" xfId="0" applyNumberFormat="1" applyFont="1" applyFill="1" applyAlignment="1">
      <alignment/>
    </xf>
    <xf numFmtId="39" fontId="46" fillId="33" borderId="0" xfId="0" applyNumberFormat="1" applyFont="1" applyFill="1" applyAlignment="1">
      <alignment/>
    </xf>
    <xf numFmtId="9" fontId="46" fillId="33" borderId="0" xfId="0" applyNumberFormat="1" applyFont="1" applyFill="1" applyAlignment="1">
      <alignment horizontal="center"/>
    </xf>
    <xf numFmtId="39" fontId="5" fillId="0" borderId="11" xfId="0" applyNumberFormat="1" applyFont="1" applyBorder="1" applyAlignment="1">
      <alignment horizontal="right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zoomScale="90" zoomScaleNormal="90" zoomScalePageLayoutView="0" workbookViewId="0" topLeftCell="A40">
      <selection activeCell="L37" activeCellId="3" sqref="L4 L9 L10 L37"/>
    </sheetView>
  </sheetViews>
  <sheetFormatPr defaultColWidth="9.140625" defaultRowHeight="15"/>
  <cols>
    <col min="1" max="1" width="67.7109375" style="1" customWidth="1"/>
    <col min="2" max="2" width="1.7109375" style="1" customWidth="1"/>
    <col min="3" max="3" width="17.00390625" style="1" customWidth="1"/>
    <col min="4" max="4" width="1.57421875" style="1" customWidth="1"/>
    <col min="5" max="5" width="17.00390625" style="1" customWidth="1"/>
    <col min="6" max="6" width="1.7109375" style="1" customWidth="1"/>
    <col min="7" max="7" width="19.00390625" style="19" customWidth="1"/>
    <col min="8" max="8" width="1.57421875" style="1" customWidth="1"/>
    <col min="9" max="9" width="17.00390625" style="1" customWidth="1"/>
    <col min="10" max="10" width="1.7109375" style="1" customWidth="1"/>
    <col min="11" max="11" width="16.7109375" style="1" customWidth="1"/>
    <col min="12" max="12" width="9.140625" style="31" customWidth="1"/>
    <col min="13" max="16384" width="9.140625" style="1" customWidth="1"/>
  </cols>
  <sheetData>
    <row r="1" ht="45">
      <c r="A1" s="2" t="s">
        <v>42</v>
      </c>
    </row>
    <row r="3" spans="1:18" ht="20.25">
      <c r="A3" s="7" t="s">
        <v>0</v>
      </c>
      <c r="B3" s="8"/>
      <c r="C3" s="9" t="s">
        <v>39</v>
      </c>
      <c r="D3" s="8"/>
      <c r="E3" s="9" t="s">
        <v>43</v>
      </c>
      <c r="F3" s="9"/>
      <c r="G3" s="20" t="s">
        <v>31</v>
      </c>
      <c r="H3" s="8"/>
      <c r="I3" s="9" t="s">
        <v>44</v>
      </c>
      <c r="J3" s="8"/>
      <c r="K3" s="9" t="s">
        <v>29</v>
      </c>
      <c r="L3" s="32"/>
      <c r="N3" s="17"/>
      <c r="O3" s="17"/>
      <c r="P3" s="17"/>
      <c r="Q3" s="17"/>
      <c r="R3" s="17"/>
    </row>
    <row r="4" spans="1:18" ht="18.75">
      <c r="A4" s="3" t="s">
        <v>1</v>
      </c>
      <c r="C4" s="5">
        <v>20640</v>
      </c>
      <c r="E4" s="16">
        <v>22140</v>
      </c>
      <c r="F4" s="16"/>
      <c r="G4" s="23">
        <f>E4-C4</f>
        <v>1500</v>
      </c>
      <c r="I4" s="5">
        <v>21600</v>
      </c>
      <c r="K4" s="14">
        <f>(I4-C4)/C4</f>
        <v>0.046511627906976744</v>
      </c>
      <c r="N4" s="17"/>
      <c r="O4" s="17"/>
      <c r="P4" s="17"/>
      <c r="Q4" s="17"/>
      <c r="R4" s="17"/>
    </row>
    <row r="5" spans="1:18" ht="11.25" customHeight="1">
      <c r="A5" s="4" t="s">
        <v>46</v>
      </c>
      <c r="C5" s="5"/>
      <c r="E5" s="5"/>
      <c r="F5" s="5"/>
      <c r="G5" s="21"/>
      <c r="I5" s="5"/>
      <c r="K5" s="14"/>
      <c r="N5" s="17"/>
      <c r="O5" s="17"/>
      <c r="P5" s="17"/>
      <c r="Q5" s="17"/>
      <c r="R5" s="17"/>
    </row>
    <row r="6" spans="1:11" ht="18.75">
      <c r="A6" s="3" t="s">
        <v>2</v>
      </c>
      <c r="C6" s="5">
        <v>1800</v>
      </c>
      <c r="E6" s="5">
        <v>1861</v>
      </c>
      <c r="F6" s="5"/>
      <c r="G6" s="23">
        <f aca="true" t="shared" si="0" ref="G6:G48">E6-C6</f>
        <v>61</v>
      </c>
      <c r="I6" s="5">
        <v>2000</v>
      </c>
      <c r="K6" s="14">
        <f aca="true" t="shared" si="1" ref="K6:K12">(I6-C6)/C6</f>
        <v>0.1111111111111111</v>
      </c>
    </row>
    <row r="7" spans="1:11" ht="18.75">
      <c r="A7" s="3" t="s">
        <v>3</v>
      </c>
      <c r="C7" s="5">
        <v>1250</v>
      </c>
      <c r="E7" s="16">
        <v>1228</v>
      </c>
      <c r="F7" s="16"/>
      <c r="G7" s="21">
        <f t="shared" si="0"/>
        <v>-22</v>
      </c>
      <c r="I7" s="5">
        <v>1300</v>
      </c>
      <c r="K7" s="14">
        <f t="shared" si="1"/>
        <v>0.04</v>
      </c>
    </row>
    <row r="8" spans="1:11" ht="18.75">
      <c r="A8" s="3" t="s">
        <v>33</v>
      </c>
      <c r="C8" s="5">
        <v>2500</v>
      </c>
      <c r="E8" s="16">
        <v>2506</v>
      </c>
      <c r="F8" s="16"/>
      <c r="G8" s="23">
        <f t="shared" si="0"/>
        <v>6</v>
      </c>
      <c r="I8" s="5">
        <v>2500</v>
      </c>
      <c r="K8" s="14">
        <f t="shared" si="1"/>
        <v>0</v>
      </c>
    </row>
    <row r="9" spans="1:11" ht="18.75">
      <c r="A9" s="3" t="s">
        <v>45</v>
      </c>
      <c r="C9" s="5">
        <v>600</v>
      </c>
      <c r="E9" s="5">
        <v>700</v>
      </c>
      <c r="F9" s="5"/>
      <c r="G9" s="23">
        <f t="shared" si="0"/>
        <v>100</v>
      </c>
      <c r="I9" s="5">
        <v>1200</v>
      </c>
      <c r="K9" s="14">
        <f t="shared" si="1"/>
        <v>1</v>
      </c>
    </row>
    <row r="10" spans="1:11" ht="18.75">
      <c r="A10" s="3" t="s">
        <v>4</v>
      </c>
      <c r="C10" s="5">
        <v>8256</v>
      </c>
      <c r="E10" s="16">
        <v>9074</v>
      </c>
      <c r="F10" s="16"/>
      <c r="G10" s="23">
        <f t="shared" si="0"/>
        <v>818</v>
      </c>
      <c r="I10" s="5">
        <v>9400</v>
      </c>
      <c r="K10" s="14">
        <f t="shared" si="1"/>
        <v>0.1385658914728682</v>
      </c>
    </row>
    <row r="11" spans="1:11" ht="13.5" customHeight="1">
      <c r="A11" s="4" t="s">
        <v>46</v>
      </c>
      <c r="G11" s="21"/>
      <c r="K11" s="14"/>
    </row>
    <row r="12" spans="1:12" ht="20.25">
      <c r="A12" s="7" t="s">
        <v>5</v>
      </c>
      <c r="B12" s="9"/>
      <c r="C12" s="10">
        <f>SUM(C4:C10)</f>
        <v>35046</v>
      </c>
      <c r="D12" s="10"/>
      <c r="E12" s="10">
        <f>SUM(E4:E10)</f>
        <v>37509</v>
      </c>
      <c r="F12" s="10"/>
      <c r="G12" s="22">
        <f t="shared" si="0"/>
        <v>2463</v>
      </c>
      <c r="H12" s="10"/>
      <c r="I12" s="10">
        <f>SUM(I4:I10)</f>
        <v>38000</v>
      </c>
      <c r="J12" s="8"/>
      <c r="K12" s="15">
        <f t="shared" si="1"/>
        <v>0.08428921988244022</v>
      </c>
      <c r="L12" s="32"/>
    </row>
    <row r="13" ht="18.75">
      <c r="G13" s="21"/>
    </row>
    <row r="14" spans="1:7" ht="20.25">
      <c r="A14" s="6" t="s">
        <v>6</v>
      </c>
      <c r="G14" s="21"/>
    </row>
    <row r="15" spans="1:11" ht="18.75">
      <c r="A15" s="3" t="s">
        <v>47</v>
      </c>
      <c r="C15" s="5">
        <v>16000</v>
      </c>
      <c r="E15" s="5">
        <v>7456</v>
      </c>
      <c r="F15" s="5"/>
      <c r="G15" s="21">
        <f t="shared" si="0"/>
        <v>-8544</v>
      </c>
      <c r="I15" s="5">
        <v>16000</v>
      </c>
      <c r="K15" s="14">
        <f>(I15-C15)/C15</f>
        <v>0</v>
      </c>
    </row>
    <row r="16" spans="1:11" ht="18.75">
      <c r="A16" s="3" t="s">
        <v>7</v>
      </c>
      <c r="C16" s="5">
        <v>1600</v>
      </c>
      <c r="E16" s="5">
        <v>1315</v>
      </c>
      <c r="F16" s="5"/>
      <c r="G16" s="24">
        <f t="shared" si="0"/>
        <v>-285</v>
      </c>
      <c r="I16" s="5">
        <v>1750</v>
      </c>
      <c r="K16" s="14">
        <f aca="true" t="shared" si="2" ref="K16:K25">(I16-C16)/C16</f>
        <v>0.09375</v>
      </c>
    </row>
    <row r="17" spans="1:11" ht="18.75">
      <c r="A17" s="3" t="s">
        <v>8</v>
      </c>
      <c r="C17" s="5">
        <v>5000</v>
      </c>
      <c r="E17" s="5">
        <v>3318</v>
      </c>
      <c r="F17" s="5"/>
      <c r="G17" s="24">
        <f t="shared" si="0"/>
        <v>-1682</v>
      </c>
      <c r="I17" s="5">
        <v>5000</v>
      </c>
      <c r="K17" s="14">
        <f t="shared" si="2"/>
        <v>0</v>
      </c>
    </row>
    <row r="18" spans="1:11" ht="18.75">
      <c r="A18" s="3" t="s">
        <v>40</v>
      </c>
      <c r="C18" s="5">
        <v>6000</v>
      </c>
      <c r="E18" s="5">
        <v>2347</v>
      </c>
      <c r="F18" s="5"/>
      <c r="G18" s="24">
        <f t="shared" si="0"/>
        <v>-3653</v>
      </c>
      <c r="I18" s="5">
        <v>6000</v>
      </c>
      <c r="K18" s="14">
        <f t="shared" si="2"/>
        <v>0</v>
      </c>
    </row>
    <row r="19" spans="1:11" ht="18.75">
      <c r="A19" s="3" t="s">
        <v>48</v>
      </c>
      <c r="C19" s="5">
        <v>0</v>
      </c>
      <c r="E19" s="5">
        <v>0</v>
      </c>
      <c r="F19" s="5"/>
      <c r="G19" s="24">
        <f t="shared" si="0"/>
        <v>0</v>
      </c>
      <c r="I19" s="5">
        <v>2500</v>
      </c>
      <c r="K19" s="14">
        <v>0</v>
      </c>
    </row>
    <row r="20" spans="1:11" ht="18.75">
      <c r="A20" s="3" t="s">
        <v>35</v>
      </c>
      <c r="C20" s="5">
        <v>70000</v>
      </c>
      <c r="E20" s="16">
        <v>55502</v>
      </c>
      <c r="F20" s="16"/>
      <c r="G20" s="21">
        <f t="shared" si="0"/>
        <v>-14498</v>
      </c>
      <c r="I20" s="5">
        <v>90000</v>
      </c>
      <c r="K20" s="14">
        <f t="shared" si="2"/>
        <v>0.2857142857142857</v>
      </c>
    </row>
    <row r="21" spans="1:11" ht="18.75">
      <c r="A21" s="3" t="s">
        <v>9</v>
      </c>
      <c r="C21" s="5">
        <v>6000</v>
      </c>
      <c r="E21" s="5">
        <v>4559</v>
      </c>
      <c r="F21" s="5"/>
      <c r="G21" s="21">
        <f t="shared" si="0"/>
        <v>-1441</v>
      </c>
      <c r="I21" s="5">
        <v>6000</v>
      </c>
      <c r="K21" s="14">
        <f t="shared" si="2"/>
        <v>0</v>
      </c>
    </row>
    <row r="22" spans="1:11" ht="18.75">
      <c r="A22" s="3" t="s">
        <v>10</v>
      </c>
      <c r="C22" s="5">
        <v>15600</v>
      </c>
      <c r="E22" s="16">
        <v>15600</v>
      </c>
      <c r="F22" s="16"/>
      <c r="G22" s="24">
        <f t="shared" si="0"/>
        <v>0</v>
      </c>
      <c r="I22" s="5">
        <v>15600</v>
      </c>
      <c r="K22" s="14">
        <f t="shared" si="2"/>
        <v>0</v>
      </c>
    </row>
    <row r="23" spans="1:11" ht="18.75">
      <c r="A23" s="3" t="s">
        <v>11</v>
      </c>
      <c r="C23" s="5">
        <v>9000</v>
      </c>
      <c r="E23" s="5">
        <v>9137</v>
      </c>
      <c r="F23" s="5"/>
      <c r="G23" s="23">
        <f t="shared" si="0"/>
        <v>137</v>
      </c>
      <c r="I23" s="5">
        <v>9200</v>
      </c>
      <c r="K23" s="14">
        <f t="shared" si="2"/>
        <v>0.022222222222222223</v>
      </c>
    </row>
    <row r="24" spans="1:11" ht="18.75">
      <c r="A24" s="3" t="s">
        <v>12</v>
      </c>
      <c r="C24" s="5">
        <v>6000</v>
      </c>
      <c r="E24" s="5">
        <v>4901</v>
      </c>
      <c r="F24" s="5"/>
      <c r="G24" s="21">
        <f t="shared" si="0"/>
        <v>-1099</v>
      </c>
      <c r="I24" s="5">
        <v>6000</v>
      </c>
      <c r="K24" s="14">
        <f t="shared" si="2"/>
        <v>0</v>
      </c>
    </row>
    <row r="25" spans="1:11" ht="20.25">
      <c r="A25" s="7" t="s">
        <v>13</v>
      </c>
      <c r="B25" s="8"/>
      <c r="C25" s="10">
        <f>SUM(C15:C24)</f>
        <v>135200</v>
      </c>
      <c r="D25" s="10"/>
      <c r="E25" s="10">
        <f>SUM(E15:E24)</f>
        <v>104135</v>
      </c>
      <c r="F25" s="10"/>
      <c r="G25" s="22">
        <f t="shared" si="0"/>
        <v>-31065</v>
      </c>
      <c r="H25" s="10"/>
      <c r="I25" s="10">
        <f>SUM(I15:I24)</f>
        <v>158050</v>
      </c>
      <c r="J25" s="8"/>
      <c r="K25" s="15">
        <f t="shared" si="2"/>
        <v>0.16900887573964496</v>
      </c>
    </row>
    <row r="26" ht="18.75">
      <c r="G26" s="21"/>
    </row>
    <row r="27" spans="1:7" ht="20.25">
      <c r="A27" s="6" t="s">
        <v>14</v>
      </c>
      <c r="G27" s="21"/>
    </row>
    <row r="28" spans="1:12" s="26" customFormat="1" ht="18.75">
      <c r="A28" s="25" t="s">
        <v>20</v>
      </c>
      <c r="C28" s="27">
        <v>3200</v>
      </c>
      <c r="E28" s="27">
        <v>3013</v>
      </c>
      <c r="F28" s="27"/>
      <c r="G28" s="28">
        <f>E28-C28</f>
        <v>-187</v>
      </c>
      <c r="I28" s="27">
        <v>3200</v>
      </c>
      <c r="K28" s="29">
        <f>(I28-C28)/C28</f>
        <v>0</v>
      </c>
      <c r="L28" s="33"/>
    </row>
    <row r="29" spans="1:11" ht="18.75">
      <c r="A29" s="3" t="s">
        <v>15</v>
      </c>
      <c r="C29" s="5">
        <v>500</v>
      </c>
      <c r="E29" s="5">
        <v>0</v>
      </c>
      <c r="F29" s="5"/>
      <c r="G29" s="21">
        <f t="shared" si="0"/>
        <v>-500</v>
      </c>
      <c r="I29" s="5">
        <v>0</v>
      </c>
      <c r="K29" s="14">
        <f aca="true" t="shared" si="3" ref="K29:K38">(I29-C29)/C29</f>
        <v>-1</v>
      </c>
    </row>
    <row r="30" spans="1:11" ht="18.75">
      <c r="A30" s="3" t="s">
        <v>16</v>
      </c>
      <c r="C30" s="5">
        <v>10000</v>
      </c>
      <c r="E30" s="5">
        <v>9384</v>
      </c>
      <c r="F30" s="5"/>
      <c r="G30" s="24">
        <f t="shared" si="0"/>
        <v>-616</v>
      </c>
      <c r="I30" s="5">
        <v>10000</v>
      </c>
      <c r="K30" s="14">
        <f t="shared" si="3"/>
        <v>0</v>
      </c>
    </row>
    <row r="31" spans="1:11" ht="18.75">
      <c r="A31" s="3" t="s">
        <v>30</v>
      </c>
      <c r="C31" s="5">
        <v>1000</v>
      </c>
      <c r="E31" s="5">
        <v>0</v>
      </c>
      <c r="F31" s="5"/>
      <c r="G31" s="21">
        <f t="shared" si="0"/>
        <v>-1000</v>
      </c>
      <c r="I31" s="5">
        <v>1000</v>
      </c>
      <c r="K31" s="14">
        <f t="shared" si="3"/>
        <v>0</v>
      </c>
    </row>
    <row r="32" spans="1:11" ht="18.75">
      <c r="A32" s="3" t="s">
        <v>37</v>
      </c>
      <c r="C32" s="5">
        <v>550</v>
      </c>
      <c r="D32" s="24"/>
      <c r="E32" s="24">
        <v>540</v>
      </c>
      <c r="F32" s="24"/>
      <c r="G32" s="24">
        <f t="shared" si="0"/>
        <v>-10</v>
      </c>
      <c r="H32" s="24"/>
      <c r="I32" s="5">
        <v>650</v>
      </c>
      <c r="K32" s="14">
        <v>1</v>
      </c>
    </row>
    <row r="33" spans="1:12" s="26" customFormat="1" ht="18.75">
      <c r="A33" s="3" t="s">
        <v>17</v>
      </c>
      <c r="C33" s="27">
        <v>2700</v>
      </c>
      <c r="D33" s="21"/>
      <c r="E33" s="21">
        <v>286</v>
      </c>
      <c r="F33" s="21"/>
      <c r="G33" s="21">
        <f t="shared" si="0"/>
        <v>-2414</v>
      </c>
      <c r="H33" s="21"/>
      <c r="I33" s="27">
        <v>2700</v>
      </c>
      <c r="K33" s="29">
        <f t="shared" si="3"/>
        <v>0</v>
      </c>
      <c r="L33" s="33"/>
    </row>
    <row r="34" spans="1:11" ht="18.75">
      <c r="A34" s="3" t="s">
        <v>22</v>
      </c>
      <c r="C34" s="5">
        <v>2000</v>
      </c>
      <c r="D34" s="24"/>
      <c r="E34" s="24">
        <v>1500</v>
      </c>
      <c r="F34" s="24"/>
      <c r="G34" s="24">
        <f>E34-C34</f>
        <v>-500</v>
      </c>
      <c r="H34" s="24"/>
      <c r="I34" s="5">
        <v>2000</v>
      </c>
      <c r="K34" s="14">
        <f>(I34-C34)/C34</f>
        <v>0</v>
      </c>
    </row>
    <row r="35" spans="1:11" ht="18.75">
      <c r="A35" s="3" t="s">
        <v>41</v>
      </c>
      <c r="C35" s="5">
        <v>1000</v>
      </c>
      <c r="E35" s="5">
        <v>0</v>
      </c>
      <c r="F35" s="5"/>
      <c r="G35" s="21">
        <f t="shared" si="0"/>
        <v>-1000</v>
      </c>
      <c r="I35" s="5">
        <v>0</v>
      </c>
      <c r="K35" s="14">
        <v>1</v>
      </c>
    </row>
    <row r="36" spans="1:11" ht="18.75">
      <c r="A36" s="3" t="s">
        <v>21</v>
      </c>
      <c r="C36" s="5">
        <v>400</v>
      </c>
      <c r="E36" s="5">
        <v>0</v>
      </c>
      <c r="F36" s="5"/>
      <c r="G36" s="24">
        <f>E36-C36</f>
        <v>-400</v>
      </c>
      <c r="I36" s="5">
        <v>400</v>
      </c>
      <c r="K36" s="14">
        <v>0</v>
      </c>
    </row>
    <row r="37" spans="1:11" ht="18.75">
      <c r="A37" s="3" t="s">
        <v>18</v>
      </c>
      <c r="C37" s="5">
        <v>3000</v>
      </c>
      <c r="E37" s="5">
        <v>25829</v>
      </c>
      <c r="F37" s="5"/>
      <c r="G37" s="23">
        <f t="shared" si="0"/>
        <v>22829</v>
      </c>
      <c r="I37" s="5">
        <v>3000</v>
      </c>
      <c r="K37" s="14">
        <f t="shared" si="3"/>
        <v>0</v>
      </c>
    </row>
    <row r="38" spans="1:11" ht="20.25">
      <c r="A38" s="7" t="s">
        <v>26</v>
      </c>
      <c r="B38" s="8"/>
      <c r="C38" s="10">
        <f>SUM(C28:C37)</f>
        <v>24350</v>
      </c>
      <c r="D38" s="10"/>
      <c r="E38" s="10">
        <f>SUM(E28:E37)</f>
        <v>40552</v>
      </c>
      <c r="F38" s="10"/>
      <c r="G38" s="30">
        <f t="shared" si="0"/>
        <v>16202</v>
      </c>
      <c r="H38" s="10"/>
      <c r="I38" s="10">
        <f>SUM(I28:I37)</f>
        <v>22950</v>
      </c>
      <c r="J38" s="8"/>
      <c r="K38" s="15">
        <f t="shared" si="3"/>
        <v>-0.057494866529774126</v>
      </c>
    </row>
    <row r="39" ht="18.75">
      <c r="G39" s="21"/>
    </row>
    <row r="40" spans="1:7" ht="20.25">
      <c r="A40" s="6" t="s">
        <v>19</v>
      </c>
      <c r="G40" s="21"/>
    </row>
    <row r="41" spans="1:11" ht="18.75">
      <c r="A41" s="3" t="s">
        <v>23</v>
      </c>
      <c r="C41" s="5">
        <v>500</v>
      </c>
      <c r="E41" s="5">
        <v>500</v>
      </c>
      <c r="F41" s="5"/>
      <c r="G41" s="21">
        <f t="shared" si="0"/>
        <v>0</v>
      </c>
      <c r="I41" s="5">
        <v>500</v>
      </c>
      <c r="K41" s="14">
        <f>(I41-C41)/C41</f>
        <v>0</v>
      </c>
    </row>
    <row r="42" spans="1:11" ht="18.75">
      <c r="A42" s="3" t="s">
        <v>34</v>
      </c>
      <c r="C42" s="5">
        <v>500</v>
      </c>
      <c r="E42" s="5">
        <v>500</v>
      </c>
      <c r="F42" s="5"/>
      <c r="G42" s="24">
        <f t="shared" si="0"/>
        <v>0</v>
      </c>
      <c r="I42" s="5">
        <v>500</v>
      </c>
      <c r="K42" s="14">
        <f aca="true" t="shared" si="4" ref="K42:K47">(I42-C42)/C42</f>
        <v>0</v>
      </c>
    </row>
    <row r="43" spans="1:11" ht="18.75">
      <c r="A43" s="3" t="s">
        <v>38</v>
      </c>
      <c r="C43" s="5">
        <v>250</v>
      </c>
      <c r="E43" s="5">
        <v>0</v>
      </c>
      <c r="F43" s="5"/>
      <c r="G43" s="24">
        <f t="shared" si="0"/>
        <v>-250</v>
      </c>
      <c r="I43" s="5">
        <v>0</v>
      </c>
      <c r="K43" s="14">
        <f t="shared" si="4"/>
        <v>-1</v>
      </c>
    </row>
    <row r="44" spans="1:11" ht="18.75">
      <c r="A44" s="3" t="s">
        <v>36</v>
      </c>
      <c r="C44" s="5">
        <v>1000</v>
      </c>
      <c r="E44" s="5">
        <v>1000</v>
      </c>
      <c r="F44" s="5"/>
      <c r="G44" s="24">
        <f t="shared" si="0"/>
        <v>0</v>
      </c>
      <c r="I44" s="5">
        <v>1000</v>
      </c>
      <c r="K44" s="14">
        <f t="shared" si="4"/>
        <v>0</v>
      </c>
    </row>
    <row r="45" spans="1:11" ht="18.75">
      <c r="A45" s="3" t="s">
        <v>49</v>
      </c>
      <c r="C45" s="5">
        <v>0</v>
      </c>
      <c r="E45" s="5">
        <v>0</v>
      </c>
      <c r="F45" s="5"/>
      <c r="G45" s="24">
        <f t="shared" si="0"/>
        <v>0</v>
      </c>
      <c r="I45" s="5">
        <v>725</v>
      </c>
      <c r="K45" s="14" t="e">
        <f t="shared" si="4"/>
        <v>#DIV/0!</v>
      </c>
    </row>
    <row r="46" spans="1:11" ht="18.75">
      <c r="A46" s="3" t="s">
        <v>24</v>
      </c>
      <c r="C46" s="5">
        <v>1000</v>
      </c>
      <c r="E46" s="5">
        <v>1038</v>
      </c>
      <c r="F46" s="5"/>
      <c r="G46" s="23">
        <f t="shared" si="0"/>
        <v>38</v>
      </c>
      <c r="I46" s="5">
        <v>1000</v>
      </c>
      <c r="K46" s="14">
        <f t="shared" si="4"/>
        <v>0</v>
      </c>
    </row>
    <row r="47" spans="1:11" ht="18.75">
      <c r="A47" s="3" t="s">
        <v>25</v>
      </c>
      <c r="C47" s="5">
        <v>1000</v>
      </c>
      <c r="E47" s="5">
        <v>1000</v>
      </c>
      <c r="F47" s="5"/>
      <c r="G47" s="24">
        <f t="shared" si="0"/>
        <v>0</v>
      </c>
      <c r="I47" s="5">
        <v>1000</v>
      </c>
      <c r="K47" s="14">
        <f t="shared" si="4"/>
        <v>0</v>
      </c>
    </row>
    <row r="48" spans="1:11" ht="20.25">
      <c r="A48" s="7" t="s">
        <v>27</v>
      </c>
      <c r="B48" s="8"/>
      <c r="C48" s="10">
        <f>SUM(C41:C47)</f>
        <v>4250</v>
      </c>
      <c r="D48" s="10"/>
      <c r="E48" s="10">
        <f>SUM(E41:E47)</f>
        <v>4038</v>
      </c>
      <c r="F48" s="10"/>
      <c r="G48" s="22">
        <f t="shared" si="0"/>
        <v>-212</v>
      </c>
      <c r="H48" s="10"/>
      <c r="I48" s="10">
        <f>SUM(I41:I47)</f>
        <v>4725</v>
      </c>
      <c r="J48" s="8"/>
      <c r="K48" s="15">
        <f>(I48-C48)/C48</f>
        <v>0.11176470588235295</v>
      </c>
    </row>
    <row r="49" spans="3:11" ht="18.75">
      <c r="C49" s="1" t="s">
        <v>32</v>
      </c>
      <c r="G49" s="21"/>
      <c r="I49" s="1" t="s">
        <v>32</v>
      </c>
      <c r="K49" s="14"/>
    </row>
    <row r="50" spans="7:11" ht="18.75">
      <c r="G50" s="21"/>
      <c r="K50" s="14"/>
    </row>
    <row r="51" spans="1:11" ht="21" thickBot="1">
      <c r="A51" s="11" t="s">
        <v>28</v>
      </c>
      <c r="B51" s="12"/>
      <c r="C51" s="13">
        <f>C48+C38+C25+C12</f>
        <v>198846</v>
      </c>
      <c r="D51" s="13"/>
      <c r="E51" s="13">
        <f>E48+E38+E25+E12</f>
        <v>186234</v>
      </c>
      <c r="F51" s="13"/>
      <c r="G51" s="13">
        <f>G12+G25+G38+G48</f>
        <v>-12612</v>
      </c>
      <c r="H51" s="13"/>
      <c r="I51" s="13">
        <f>I48+I38+I25+I12</f>
        <v>223725</v>
      </c>
      <c r="J51" s="12"/>
      <c r="K51" s="18">
        <f>(I51-C51)/C51</f>
        <v>0.12511692465526086</v>
      </c>
    </row>
    <row r="52" ht="18.75">
      <c r="G52" s="21"/>
    </row>
    <row r="53" spans="1:7" ht="20.25">
      <c r="A53" s="6" t="s">
        <v>50</v>
      </c>
      <c r="G53" s="21"/>
    </row>
    <row r="54" spans="1:11" ht="18.75">
      <c r="A54" s="3" t="s">
        <v>35</v>
      </c>
      <c r="C54" s="5">
        <v>10000</v>
      </c>
      <c r="E54" s="5">
        <v>0</v>
      </c>
      <c r="F54" s="5"/>
      <c r="G54" s="21">
        <f>E54-C54</f>
        <v>-10000</v>
      </c>
      <c r="I54" s="5">
        <v>0</v>
      </c>
      <c r="K54" s="14">
        <f>(I54-C54)/C54</f>
        <v>-1</v>
      </c>
    </row>
    <row r="55" spans="1:11" ht="18.75">
      <c r="A55" s="3" t="s">
        <v>51</v>
      </c>
      <c r="C55" s="5">
        <v>600</v>
      </c>
      <c r="E55" s="5">
        <v>600</v>
      </c>
      <c r="F55" s="5"/>
      <c r="G55" s="24">
        <f>E55-C55</f>
        <v>0</v>
      </c>
      <c r="I55" s="5">
        <v>0</v>
      </c>
      <c r="K55" s="14">
        <f>(I55-C55)/C55</f>
        <v>-1</v>
      </c>
    </row>
    <row r="56" spans="1:11" ht="18.75">
      <c r="A56" s="3" t="s">
        <v>52</v>
      </c>
      <c r="C56" s="5">
        <v>500</v>
      </c>
      <c r="E56" s="5">
        <v>0</v>
      </c>
      <c r="F56" s="5"/>
      <c r="G56" s="21">
        <f>E56-C56</f>
        <v>-500</v>
      </c>
      <c r="I56" s="5">
        <v>0</v>
      </c>
      <c r="K56" s="14">
        <f>(I56-C56)/C56</f>
        <v>-1</v>
      </c>
    </row>
    <row r="57" spans="1:11" ht="20.25">
      <c r="A57" s="7" t="s">
        <v>53</v>
      </c>
      <c r="B57" s="8"/>
      <c r="C57" s="10">
        <f>SUM(C54:C56)</f>
        <v>11100</v>
      </c>
      <c r="D57" s="10"/>
      <c r="E57" s="10">
        <f>SUM(E54:E56)</f>
        <v>600</v>
      </c>
      <c r="F57" s="10"/>
      <c r="G57" s="30">
        <f>E57-C57</f>
        <v>-10500</v>
      </c>
      <c r="H57" s="10"/>
      <c r="I57" s="10">
        <f>SUM(I54:I56)</f>
        <v>0</v>
      </c>
      <c r="J57" s="8"/>
      <c r="K57" s="15">
        <f>(I57-C57)/C57</f>
        <v>-1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Reeves</dc:creator>
  <cp:keywords/>
  <dc:description/>
  <cp:lastModifiedBy>sshmrs</cp:lastModifiedBy>
  <cp:lastPrinted>2017-12-07T08:30:01Z</cp:lastPrinted>
  <dcterms:created xsi:type="dcterms:W3CDTF">2012-10-07T18:04:06Z</dcterms:created>
  <dcterms:modified xsi:type="dcterms:W3CDTF">2018-01-18T00:37:54Z</dcterms:modified>
  <cp:category/>
  <cp:version/>
  <cp:contentType/>
  <cp:contentStatus/>
</cp:coreProperties>
</file>